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sbit\Desktop\"/>
    </mc:Choice>
  </mc:AlternateContent>
  <xr:revisionPtr revIDLastSave="0" documentId="8_{D977E8DF-9EA8-493A-AB5B-2CFCDCFCE0B9}" xr6:coauthVersionLast="47" xr6:coauthVersionMax="47" xr10:uidLastSave="{00000000-0000-0000-0000-000000000000}"/>
  <bookViews>
    <workbookView xWindow="-98" yWindow="-98" windowWidth="21795" windowHeight="12975" xr2:uid="{72E15356-6523-467F-B8F3-AD7A9F5BDFC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3" i="1" l="1"/>
  <c r="A102" i="1"/>
  <c r="A101" i="1"/>
  <c r="A100" i="1"/>
  <c r="A99" i="1"/>
  <c r="E98" i="1"/>
  <c r="A98" i="1"/>
  <c r="A97" i="1"/>
  <c r="A96" i="1"/>
  <c r="A95" i="1"/>
  <c r="A94" i="1"/>
  <c r="A93" i="1"/>
  <c r="A92" i="1"/>
  <c r="A91" i="1"/>
  <c r="A90" i="1"/>
  <c r="A89" i="1"/>
  <c r="E85" i="1"/>
  <c r="C71" i="1"/>
  <c r="E53" i="1"/>
  <c r="C42" i="1"/>
  <c r="E36" i="1"/>
  <c r="E34" i="1"/>
  <c r="C29" i="1"/>
  <c r="E25" i="1"/>
  <c r="E24" i="1"/>
  <c r="C24" i="1"/>
  <c r="E19" i="1"/>
  <c r="E11" i="1"/>
</calcChain>
</file>

<file path=xl/sharedStrings.xml><?xml version="1.0" encoding="utf-8"?>
<sst xmlns="http://schemas.openxmlformats.org/spreadsheetml/2006/main" count="225" uniqueCount="129">
  <si>
    <r>
      <rPr>
        <b/>
        <sz val="12"/>
        <color theme="0" tint="-4.9989318521683403E-2"/>
        <rFont val="Aptos Narrow"/>
        <family val="2"/>
        <scheme val="minor"/>
      </rPr>
      <t>MAVEN MARKET</t>
    </r>
    <r>
      <rPr>
        <sz val="12"/>
        <color theme="0" tint="-4.9989318521683403E-2"/>
        <rFont val="Aptos Narrow"/>
        <family val="2"/>
        <scheme val="minor"/>
      </rPr>
      <t xml:space="preserve"> PRODUCT INVENTORY </t>
    </r>
    <r>
      <rPr>
        <b/>
        <sz val="12"/>
        <color theme="0" tint="-4.9989318521683403E-2"/>
        <rFont val="Aptos Narrow"/>
        <family val="2"/>
        <scheme val="minor"/>
      </rPr>
      <t>(TOP 100, JAN-MAY)</t>
    </r>
  </si>
  <si>
    <t>Stock Date</t>
  </si>
  <si>
    <t>Product Name</t>
  </si>
  <si>
    <t>Category</t>
  </si>
  <si>
    <t>Product ID (SKU)</t>
  </si>
  <si>
    <t>Unit Price</t>
  </si>
  <si>
    <t>Units Sold</t>
  </si>
  <si>
    <t>Discounted</t>
  </si>
  <si>
    <t>Club Chocolate Bar</t>
  </si>
  <si>
    <t>Cookies, Snacks &amp; Candy</t>
  </si>
  <si>
    <t>Big Time Apple Cinnamon Waffles</t>
  </si>
  <si>
    <t>Frozen Foods</t>
  </si>
  <si>
    <t>Excellent Apple Drink</t>
  </si>
  <si>
    <t>Beverages</t>
  </si>
  <si>
    <t>High Top Oranges</t>
  </si>
  <si>
    <t>Fruits &amp; Vegetables</t>
  </si>
  <si>
    <t>Jeffers Oatmeal</t>
  </si>
  <si>
    <t>Breakfast &amp; Cereal</t>
  </si>
  <si>
    <t>Robust Monthly Sports Magazine</t>
  </si>
  <si>
    <t>Miscellaneous</t>
  </si>
  <si>
    <t>Toucan Canned Mixed Fruit</t>
  </si>
  <si>
    <t>Canned Goods &amp; Soups</t>
  </si>
  <si>
    <t>Best Choice Potato Chips</t>
  </si>
  <si>
    <t>Club 1% Milk</t>
  </si>
  <si>
    <t>Ebony Potatoes</t>
  </si>
  <si>
    <t>Faux Products Shampoo</t>
  </si>
  <si>
    <t>Faux Products Whitening Toothpaste</t>
  </si>
  <si>
    <t>Super Strawberry Preserves</t>
  </si>
  <si>
    <t>Big Time Frozen Cauliflower</t>
  </si>
  <si>
    <t>Club Havarti Cheese</t>
  </si>
  <si>
    <t>Dairy, Eggs &amp; Cheese</t>
  </si>
  <si>
    <t>Best Choice Strawberry Yogurt</t>
  </si>
  <si>
    <t>Faux Products Dishwasher Detergent</t>
  </si>
  <si>
    <t>White Label Chardonnay</t>
  </si>
  <si>
    <t>Beer, Wine &amp; Spirits</t>
  </si>
  <si>
    <t>Club String Cheese</t>
  </si>
  <si>
    <t>Sunset Economy Toilet Brush</t>
  </si>
  <si>
    <t>Best Choice Raisins</t>
  </si>
  <si>
    <t>Best Choice Strawberry Fruit Roll</t>
  </si>
  <si>
    <t>Club Jack Cheese</t>
  </si>
  <si>
    <t>Denny Copper Pot Scrubber</t>
  </si>
  <si>
    <t>Fast Golden Raisins</t>
  </si>
  <si>
    <t>Golden Lemon Popsicles</t>
  </si>
  <si>
    <t>Gorilla Low Fat Cottage Cheese</t>
  </si>
  <si>
    <t>Hermanos Potatoes</t>
  </si>
  <si>
    <t>Horatio Fudge Brownies</t>
  </si>
  <si>
    <t>200 MG Acetominifen</t>
  </si>
  <si>
    <t>Blue Label Noodle Soup</t>
  </si>
  <si>
    <t>Pleasant Canned String Beans</t>
  </si>
  <si>
    <t>Best Choice Vanilla Yogurt</t>
  </si>
  <si>
    <t>Sphinx English Muffins</t>
  </si>
  <si>
    <t>Better Canned Tuna in Oil</t>
  </si>
  <si>
    <t>Big Time Frozen Cheese Pizza</t>
  </si>
  <si>
    <t>Colony Blueberry Muffins</t>
  </si>
  <si>
    <t>High Quality Scented Toilet Tissue</t>
  </si>
  <si>
    <t>Tell Tale Red Delcious Apples</t>
  </si>
  <si>
    <t>American Foot-Long Hot Dogs</t>
  </si>
  <si>
    <t>Meat &amp; Seafood</t>
  </si>
  <si>
    <t>Carrington Waffles</t>
  </si>
  <si>
    <t>Excellent Cranberry Juice</t>
  </si>
  <si>
    <t>Nationeel Sesame Crackers</t>
  </si>
  <si>
    <t>Urban Large Eggs</t>
  </si>
  <si>
    <t>Washington Cream Soda</t>
  </si>
  <si>
    <t>Blue Ribbon Conditioning Shampoo</t>
  </si>
  <si>
    <t>Carrington Pancakes</t>
  </si>
  <si>
    <t>Ebony Lettuce</t>
  </si>
  <si>
    <t>Fort West No Salt Popcorn</t>
  </si>
  <si>
    <t>Best Choice Ramen Soup</t>
  </si>
  <si>
    <t>Tell Tale Shitake Mushrooms</t>
  </si>
  <si>
    <t>Booker String Cheese</t>
  </si>
  <si>
    <t>Giant Small Brown Eggs</t>
  </si>
  <si>
    <t>High Quality Counter Cleaner</t>
  </si>
  <si>
    <t>Horatio Beef Jerky</t>
  </si>
  <si>
    <t>Plato French Roast Coffee</t>
  </si>
  <si>
    <t>Portsmouth White Zinfandel Wine</t>
  </si>
  <si>
    <t>Thresher Malted Milk Balls</t>
  </si>
  <si>
    <t>Amigo Fresh Salmon</t>
  </si>
  <si>
    <t>Better Vegetable Soup</t>
  </si>
  <si>
    <t>Blue Label Canned Beets</t>
  </si>
  <si>
    <t>Golden Fajita French Fries</t>
  </si>
  <si>
    <t>High Quality Plastic Fork (set of 12)</t>
  </si>
  <si>
    <t>Club 2% Milk</t>
  </si>
  <si>
    <t>Thresher White Chocolate Bar</t>
  </si>
  <si>
    <t>Big Time Frozen Pepperoni Pizza</t>
  </si>
  <si>
    <t>Carrington Fajita French Fries</t>
  </si>
  <si>
    <t>White Label Canned Peaches</t>
  </si>
  <si>
    <t>Hilltop Buffered Aspirin</t>
  </si>
  <si>
    <t>PigTail Home Style French Fries</t>
  </si>
  <si>
    <t>Steady Apricot Shampoo</t>
  </si>
  <si>
    <t>Tell Tale Fresh Lima Beans</t>
  </si>
  <si>
    <t>Bravo Canned Tuna in Water</t>
  </si>
  <si>
    <t>CDR Hot Chocolate</t>
  </si>
  <si>
    <t>Fabulous Diet Cola</t>
  </si>
  <si>
    <t>PigTail Pork Chops</t>
  </si>
  <si>
    <t>Landslide Hot Chocolate</t>
  </si>
  <si>
    <t>Blue Ribbon Sausage</t>
  </si>
  <si>
    <t>Nationeel No Salt Popcorn</t>
  </si>
  <si>
    <t>Pearl Chardonnay Wine</t>
  </si>
  <si>
    <t>PigTail Frozen Corn</t>
  </si>
  <si>
    <t>Best Choice Chicken Filets</t>
  </si>
  <si>
    <t>Urban Egg Substitute</t>
  </si>
  <si>
    <t>Strawberry Fruit Roll</t>
  </si>
  <si>
    <t>Hermanos Red Pepper</t>
  </si>
  <si>
    <t>Moms Low Fat Bologna</t>
  </si>
  <si>
    <t>Plato Ice Cream Sandwiches</t>
  </si>
  <si>
    <t>Red Wing 60 Watt Lightbulb</t>
  </si>
  <si>
    <t>Sunset 100 Watt Lightbulb</t>
  </si>
  <si>
    <t>Washington Apple Drink</t>
  </si>
  <si>
    <t>Carrington Pancake Mix</t>
  </si>
  <si>
    <t>Carrington Popsicles</t>
  </si>
  <si>
    <t>Horatio Dried Apples</t>
  </si>
  <si>
    <t>Red Wing Plastic Spoons</t>
  </si>
  <si>
    <t>Best Choice Raspberry Fruit Roll</t>
  </si>
  <si>
    <t>Fantastic Muffins</t>
  </si>
  <si>
    <t>High Top Shitake Mushrooms</t>
  </si>
  <si>
    <t>Low-Fat Crackers</t>
  </si>
  <si>
    <t>Horatio Dried Apricots</t>
  </si>
  <si>
    <t>PigTail Chicken TV Dinner</t>
  </si>
  <si>
    <t>DATA PROFILE</t>
  </si>
  <si>
    <t>Number of Records:</t>
  </si>
  <si>
    <t>Minimum Unit Price:</t>
  </si>
  <si>
    <t>Average Unit Price:</t>
  </si>
  <si>
    <t>Maximum Unit Price:</t>
  </si>
  <si>
    <t>Earliest Stock Date:</t>
  </si>
  <si>
    <t>Latest Stock Date:</t>
  </si>
  <si>
    <t>Discounted Min:</t>
  </si>
  <si>
    <t>Discounted Max:</t>
  </si>
  <si>
    <t>COUNT BY CATEGORY</t>
  </si>
  <si>
    <t>TOTAL COUNT: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</si>
</sst>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d\-mmm\-yy;@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0" tint="-4.9989318521683403E-2"/>
      <name val="Aptos Narrow"/>
      <family val="2"/>
      <scheme val="minor"/>
    </font>
    <font>
      <b/>
      <sz val="12"/>
      <color theme="0" tint="-4.9989318521683403E-2"/>
      <name val="Aptos Narrow"/>
      <family val="2"/>
      <scheme val="minor"/>
    </font>
    <font>
      <b/>
      <sz val="12"/>
      <color rgb="FFFFFF89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3" fontId="1" fillId="3" borderId="2" xfId="0" applyNumberFormat="1" applyFont="1" applyFill="1" applyBorder="1" applyAlignment="1">
      <alignment horizontal="center" vertical="center"/>
    </xf>
    <xf numFmtId="15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5" fontId="0" fillId="0" borderId="0" xfId="0" applyNumberFormat="1"/>
    <xf numFmtId="0" fontId="6" fillId="0" borderId="3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6" fillId="0" borderId="3" xfId="0" applyFont="1" applyBorder="1"/>
    <xf numFmtId="0" fontId="0" fillId="0" borderId="3" xfId="0" applyBorder="1"/>
    <xf numFmtId="164" fontId="1" fillId="0" borderId="3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right"/>
    </xf>
    <xf numFmtId="0" fontId="1" fillId="4" borderId="6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2">
    <cellStyle name="Normal" xfId="0" builtinId="0"/>
    <cellStyle name="Normal 2" xfId="1" xr:uid="{6A7301EA-CA54-4057-B26A-D35F794C7DD5}"/>
  </cellStyles>
  <dxfs count="10"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theme="2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numFmt numFmtId="30" formatCode="@"/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numFmt numFmtId="165" formatCode="[$-409]d\-mmm\-yy;@"/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DDD2B-C581-475E-85A4-EBA027FDEDF7}">
  <dimension ref="A2:J103"/>
  <sheetViews>
    <sheetView tabSelected="1" workbookViewId="0">
      <selection activeCell="N26" sqref="N26"/>
    </sheetView>
  </sheetViews>
  <sheetFormatPr defaultColWidth="9.140625" defaultRowHeight="15" x14ac:dyDescent="0.25"/>
  <cols>
    <col min="1" max="1" width="13.7109375" customWidth="1"/>
    <col min="2" max="2" width="32.85546875" customWidth="1"/>
    <col min="3" max="3" width="24.85546875" customWidth="1"/>
    <col min="4" max="4" width="14.28515625" bestFit="1" customWidth="1"/>
    <col min="5" max="5" width="8.5703125" bestFit="1" customWidth="1"/>
    <col min="6" max="6" width="9" bestFit="1" customWidth="1"/>
    <col min="7" max="7" width="10" bestFit="1" customWidth="1"/>
    <col min="9" max="9" width="24.42578125" bestFit="1" customWidth="1"/>
  </cols>
  <sheetData>
    <row r="2" spans="1:10" ht="15.75" x14ac:dyDescent="0.25">
      <c r="A2" s="7" t="s">
        <v>0</v>
      </c>
      <c r="B2" s="7"/>
      <c r="C2" s="7"/>
    </row>
    <row r="3" spans="1:10" ht="15" customHeight="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10" ht="15" customHeight="1" x14ac:dyDescent="0.25">
      <c r="A4" s="2">
        <v>43831</v>
      </c>
      <c r="B4" s="3" t="s">
        <v>8</v>
      </c>
      <c r="C4" s="3" t="s">
        <v>9</v>
      </c>
      <c r="D4" s="4">
        <v>10660</v>
      </c>
      <c r="E4" s="5">
        <v>1.35</v>
      </c>
      <c r="F4" s="6">
        <v>297</v>
      </c>
      <c r="G4" s="6">
        <v>0</v>
      </c>
    </row>
    <row r="5" spans="1:10" x14ac:dyDescent="0.25">
      <c r="A5" s="2">
        <v>43831</v>
      </c>
      <c r="B5" s="3" t="s">
        <v>10</v>
      </c>
      <c r="C5" s="3" t="s">
        <v>11</v>
      </c>
      <c r="D5" s="4">
        <v>62736</v>
      </c>
      <c r="E5" s="5">
        <v>3.69</v>
      </c>
      <c r="F5" s="6">
        <v>143</v>
      </c>
      <c r="G5" s="6">
        <v>0</v>
      </c>
      <c r="I5" s="8" t="s">
        <v>118</v>
      </c>
      <c r="J5" s="8"/>
    </row>
    <row r="6" spans="1:10" x14ac:dyDescent="0.25">
      <c r="A6" s="2">
        <v>43835</v>
      </c>
      <c r="B6" s="3" t="s">
        <v>12</v>
      </c>
      <c r="C6" s="3" t="s">
        <v>13</v>
      </c>
      <c r="D6" s="4">
        <v>30389</v>
      </c>
      <c r="E6" s="5">
        <v>2.98</v>
      </c>
      <c r="F6" s="6">
        <v>272</v>
      </c>
      <c r="G6" s="6">
        <v>0</v>
      </c>
      <c r="I6" s="8"/>
      <c r="J6" s="8"/>
    </row>
    <row r="7" spans="1:10" x14ac:dyDescent="0.25">
      <c r="A7" s="2">
        <v>43835</v>
      </c>
      <c r="B7" s="3" t="s">
        <v>14</v>
      </c>
      <c r="C7" s="3" t="s">
        <v>15</v>
      </c>
      <c r="D7" s="4">
        <v>98772</v>
      </c>
      <c r="E7" s="5">
        <v>1.66</v>
      </c>
      <c r="F7" s="6">
        <v>183</v>
      </c>
      <c r="G7" s="6">
        <v>0</v>
      </c>
    </row>
    <row r="8" spans="1:10" x14ac:dyDescent="0.25">
      <c r="A8" s="2">
        <v>43835</v>
      </c>
      <c r="B8" s="3" t="s">
        <v>16</v>
      </c>
      <c r="C8" s="3" t="s">
        <v>17</v>
      </c>
      <c r="D8" s="4">
        <v>60396</v>
      </c>
      <c r="E8" s="5">
        <v>1.54</v>
      </c>
      <c r="F8" s="6">
        <v>220</v>
      </c>
      <c r="G8" s="6">
        <v>0</v>
      </c>
      <c r="I8" s="10" t="s">
        <v>119</v>
      </c>
      <c r="J8" s="11"/>
    </row>
    <row r="9" spans="1:10" x14ac:dyDescent="0.25">
      <c r="A9" s="2">
        <v>43847</v>
      </c>
      <c r="B9" s="3" t="s">
        <v>18</v>
      </c>
      <c r="C9" s="3" t="s">
        <v>19</v>
      </c>
      <c r="D9" s="4">
        <v>47842</v>
      </c>
      <c r="E9" s="5">
        <v>2.4700000000000002</v>
      </c>
      <c r="F9" s="6">
        <v>251</v>
      </c>
      <c r="G9" s="6">
        <v>0</v>
      </c>
      <c r="I9" s="12"/>
      <c r="J9" s="13"/>
    </row>
    <row r="10" spans="1:10" x14ac:dyDescent="0.25">
      <c r="A10" s="2">
        <v>43847</v>
      </c>
      <c r="B10" s="3" t="s">
        <v>20</v>
      </c>
      <c r="C10" s="3" t="s">
        <v>21</v>
      </c>
      <c r="D10" s="4">
        <v>82439</v>
      </c>
      <c r="E10" s="5">
        <v>1.4</v>
      </c>
      <c r="F10" s="6">
        <v>297</v>
      </c>
      <c r="G10" s="6">
        <v>0</v>
      </c>
      <c r="I10" s="10" t="s">
        <v>120</v>
      </c>
      <c r="J10" s="14"/>
    </row>
    <row r="11" spans="1:10" x14ac:dyDescent="0.25">
      <c r="A11" s="2">
        <v>43853</v>
      </c>
      <c r="B11" s="3" t="s">
        <v>22</v>
      </c>
      <c r="C11" s="3" t="s">
        <v>9</v>
      </c>
      <c r="D11" s="4">
        <v>75836</v>
      </c>
      <c r="E11" s="5">
        <f>IF($K$33=TRUE,"",0)</f>
        <v>0</v>
      </c>
      <c r="F11" s="6">
        <v>161</v>
      </c>
      <c r="G11" s="6">
        <v>0</v>
      </c>
      <c r="I11" s="10" t="s">
        <v>121</v>
      </c>
      <c r="J11" s="14"/>
    </row>
    <row r="12" spans="1:10" x14ac:dyDescent="0.25">
      <c r="A12" s="2">
        <v>43853</v>
      </c>
      <c r="B12" s="3" t="s">
        <v>23</v>
      </c>
      <c r="C12" s="3" t="s">
        <v>13</v>
      </c>
      <c r="D12" s="4">
        <v>32973</v>
      </c>
      <c r="E12" s="5">
        <v>1.3999999999999997</v>
      </c>
      <c r="F12" s="6">
        <v>279</v>
      </c>
      <c r="G12" s="6">
        <v>0</v>
      </c>
      <c r="I12" s="10" t="s">
        <v>122</v>
      </c>
      <c r="J12" s="14"/>
    </row>
    <row r="13" spans="1:10" x14ac:dyDescent="0.25">
      <c r="A13" s="2">
        <v>43853</v>
      </c>
      <c r="B13" s="3" t="s">
        <v>24</v>
      </c>
      <c r="C13" s="3" t="s">
        <v>15</v>
      </c>
      <c r="D13" s="4">
        <v>53852</v>
      </c>
      <c r="E13" s="5">
        <v>1.41</v>
      </c>
      <c r="F13" s="6">
        <v>164</v>
      </c>
      <c r="G13" s="6">
        <v>0</v>
      </c>
      <c r="I13" s="12"/>
      <c r="J13" s="13"/>
    </row>
    <row r="14" spans="1:10" x14ac:dyDescent="0.25">
      <c r="A14" s="2">
        <v>43863</v>
      </c>
      <c r="B14" s="3" t="s">
        <v>25</v>
      </c>
      <c r="C14" s="3" t="s">
        <v>19</v>
      </c>
      <c r="D14" s="4">
        <v>20573</v>
      </c>
      <c r="E14" s="5">
        <v>2.2799999999999998</v>
      </c>
      <c r="F14" s="6">
        <v>175</v>
      </c>
      <c r="G14" s="6">
        <v>0</v>
      </c>
      <c r="I14" s="10" t="s">
        <v>123</v>
      </c>
      <c r="J14" s="15"/>
    </row>
    <row r="15" spans="1:10" x14ac:dyDescent="0.25">
      <c r="A15" s="2">
        <v>43863</v>
      </c>
      <c r="B15" s="3" t="s">
        <v>26</v>
      </c>
      <c r="C15" s="3" t="s">
        <v>19</v>
      </c>
      <c r="D15" s="4">
        <v>50789</v>
      </c>
      <c r="E15" s="5">
        <v>2.17</v>
      </c>
      <c r="F15" s="6">
        <v>293</v>
      </c>
      <c r="G15" s="6">
        <v>0</v>
      </c>
      <c r="I15" s="10" t="s">
        <v>124</v>
      </c>
      <c r="J15" s="15"/>
    </row>
    <row r="16" spans="1:10" x14ac:dyDescent="0.25">
      <c r="A16" s="2">
        <v>43867</v>
      </c>
      <c r="B16" s="3" t="s">
        <v>27</v>
      </c>
      <c r="C16" s="3" t="s">
        <v>21</v>
      </c>
      <c r="D16" s="4">
        <v>23866</v>
      </c>
      <c r="E16" s="5">
        <v>2.1800000000000002</v>
      </c>
      <c r="F16" s="6">
        <v>114</v>
      </c>
      <c r="G16" s="6">
        <v>0</v>
      </c>
      <c r="I16" s="12"/>
      <c r="J16" s="14"/>
    </row>
    <row r="17" spans="1:10" x14ac:dyDescent="0.25">
      <c r="A17" s="2">
        <v>43867</v>
      </c>
      <c r="B17" s="3" t="s">
        <v>28</v>
      </c>
      <c r="C17" s="3" t="s">
        <v>11</v>
      </c>
      <c r="D17" s="4">
        <v>91693</v>
      </c>
      <c r="E17" s="5">
        <v>3.32</v>
      </c>
      <c r="F17" s="6">
        <v>136</v>
      </c>
      <c r="G17" s="6">
        <v>0</v>
      </c>
      <c r="I17" s="10" t="s">
        <v>125</v>
      </c>
      <c r="J17" s="11"/>
    </row>
    <row r="18" spans="1:10" x14ac:dyDescent="0.25">
      <c r="A18" s="2">
        <v>43867</v>
      </c>
      <c r="B18" s="3" t="s">
        <v>29</v>
      </c>
      <c r="C18" s="3" t="s">
        <v>30</v>
      </c>
      <c r="D18" s="4">
        <v>98811</v>
      </c>
      <c r="E18" s="5">
        <v>3.95</v>
      </c>
      <c r="F18" s="6">
        <v>244</v>
      </c>
      <c r="G18" s="6">
        <v>0</v>
      </c>
      <c r="I18" s="10" t="s">
        <v>126</v>
      </c>
      <c r="J18" s="11"/>
    </row>
    <row r="19" spans="1:10" x14ac:dyDescent="0.25">
      <c r="A19" s="2">
        <v>43867</v>
      </c>
      <c r="B19" s="3" t="s">
        <v>31</v>
      </c>
      <c r="C19" s="3" t="s">
        <v>30</v>
      </c>
      <c r="D19" s="4">
        <v>70485</v>
      </c>
      <c r="E19" s="5">
        <f>IF($K$33=TRUE,"",0)</f>
        <v>0</v>
      </c>
      <c r="F19" s="6">
        <v>238</v>
      </c>
      <c r="G19" s="6">
        <v>0</v>
      </c>
      <c r="J19" s="9"/>
    </row>
    <row r="20" spans="1:10" x14ac:dyDescent="0.25">
      <c r="A20" s="2">
        <v>43871</v>
      </c>
      <c r="B20" s="3" t="s">
        <v>32</v>
      </c>
      <c r="C20" s="3" t="s">
        <v>19</v>
      </c>
      <c r="D20" s="4">
        <v>52963</v>
      </c>
      <c r="E20" s="5">
        <v>1.7399999999999998</v>
      </c>
      <c r="F20" s="6">
        <v>210</v>
      </c>
      <c r="G20" s="6">
        <v>0</v>
      </c>
      <c r="I20" s="16" t="s">
        <v>127</v>
      </c>
      <c r="J20" s="17"/>
    </row>
    <row r="21" spans="1:10" x14ac:dyDescent="0.25">
      <c r="A21" s="2">
        <v>43875</v>
      </c>
      <c r="B21" s="3" t="s">
        <v>33</v>
      </c>
      <c r="C21" s="3" t="s">
        <v>34</v>
      </c>
      <c r="D21" s="4">
        <v>45376</v>
      </c>
      <c r="E21" s="5">
        <v>8.99</v>
      </c>
      <c r="F21" s="6">
        <v>227</v>
      </c>
      <c r="G21" s="6">
        <v>1</v>
      </c>
      <c r="I21" s="10" t="s">
        <v>34</v>
      </c>
      <c r="J21" s="20"/>
    </row>
    <row r="22" spans="1:10" x14ac:dyDescent="0.25">
      <c r="A22" s="2">
        <v>43875</v>
      </c>
      <c r="B22" s="3" t="s">
        <v>35</v>
      </c>
      <c r="C22" s="3" t="s">
        <v>30</v>
      </c>
      <c r="D22" s="4">
        <v>88471</v>
      </c>
      <c r="E22" s="5">
        <v>1.1499999999999999</v>
      </c>
      <c r="F22" s="6">
        <v>130</v>
      </c>
      <c r="G22" s="6">
        <v>0</v>
      </c>
      <c r="I22" s="10" t="s">
        <v>13</v>
      </c>
      <c r="J22" s="20"/>
    </row>
    <row r="23" spans="1:10" x14ac:dyDescent="0.25">
      <c r="A23" s="2">
        <v>43875</v>
      </c>
      <c r="B23" s="3" t="s">
        <v>36</v>
      </c>
      <c r="C23" s="3" t="s">
        <v>19</v>
      </c>
      <c r="D23" s="4">
        <v>18364</v>
      </c>
      <c r="E23" s="5">
        <v>1.79</v>
      </c>
      <c r="F23" s="6">
        <v>139</v>
      </c>
      <c r="G23" s="6">
        <v>0</v>
      </c>
      <c r="I23" s="10" t="s">
        <v>17</v>
      </c>
      <c r="J23" s="20"/>
    </row>
    <row r="24" spans="1:10" x14ac:dyDescent="0.25">
      <c r="A24" s="2">
        <v>43879</v>
      </c>
      <c r="B24" s="3" t="s">
        <v>37</v>
      </c>
      <c r="C24" s="3" t="str">
        <f>IF($K$37=TRUE,"Cookies, Snacks &amp; Candy","Cookies Snacks &amp; Candy")</f>
        <v>Cookies Snacks &amp; Candy</v>
      </c>
      <c r="D24" s="4">
        <v>98770</v>
      </c>
      <c r="E24" s="5">
        <f>IF($K$33=TRUE,"",0)</f>
        <v>0</v>
      </c>
      <c r="F24" s="6">
        <v>101</v>
      </c>
      <c r="G24" s="6">
        <v>0</v>
      </c>
      <c r="I24" s="10" t="s">
        <v>21</v>
      </c>
      <c r="J24" s="20"/>
    </row>
    <row r="25" spans="1:10" x14ac:dyDescent="0.25">
      <c r="A25" s="2">
        <v>43879</v>
      </c>
      <c r="B25" s="3" t="s">
        <v>38</v>
      </c>
      <c r="C25" s="3" t="s">
        <v>9</v>
      </c>
      <c r="D25" s="4">
        <v>73374</v>
      </c>
      <c r="E25" s="5">
        <f>IF($K$33=TRUE,"",0)</f>
        <v>0</v>
      </c>
      <c r="F25" s="6">
        <v>194</v>
      </c>
      <c r="G25" s="6">
        <v>0</v>
      </c>
      <c r="I25" s="10" t="s">
        <v>9</v>
      </c>
      <c r="J25" s="20"/>
    </row>
    <row r="26" spans="1:10" x14ac:dyDescent="0.25">
      <c r="A26" s="2">
        <v>43879</v>
      </c>
      <c r="B26" s="3" t="s">
        <v>39</v>
      </c>
      <c r="C26" s="3" t="s">
        <v>30</v>
      </c>
      <c r="D26" s="4">
        <v>32945</v>
      </c>
      <c r="E26" s="5">
        <v>3.44</v>
      </c>
      <c r="F26" s="6">
        <v>59</v>
      </c>
      <c r="G26" s="6">
        <v>0</v>
      </c>
      <c r="I26" s="10" t="s">
        <v>30</v>
      </c>
      <c r="J26" s="20"/>
    </row>
    <row r="27" spans="1:10" x14ac:dyDescent="0.25">
      <c r="A27" s="2">
        <v>43879</v>
      </c>
      <c r="B27" s="3" t="s">
        <v>40</v>
      </c>
      <c r="C27" s="3" t="s">
        <v>19</v>
      </c>
      <c r="D27" s="4">
        <v>91988</v>
      </c>
      <c r="E27" s="5">
        <v>1.71</v>
      </c>
      <c r="F27" s="6">
        <v>150</v>
      </c>
      <c r="G27" s="6">
        <v>0</v>
      </c>
      <c r="I27" s="10" t="s">
        <v>11</v>
      </c>
      <c r="J27" s="20"/>
    </row>
    <row r="28" spans="1:10" x14ac:dyDescent="0.25">
      <c r="A28" s="2">
        <v>43879</v>
      </c>
      <c r="B28" s="3" t="s">
        <v>41</v>
      </c>
      <c r="C28" s="3" t="s">
        <v>9</v>
      </c>
      <c r="D28" s="4">
        <v>89704</v>
      </c>
      <c r="E28" s="5">
        <v>1.1399999999999999</v>
      </c>
      <c r="F28" s="6">
        <v>141</v>
      </c>
      <c r="G28" s="6">
        <v>0</v>
      </c>
      <c r="I28" s="10" t="s">
        <v>15</v>
      </c>
      <c r="J28" s="20"/>
    </row>
    <row r="29" spans="1:10" x14ac:dyDescent="0.25">
      <c r="A29" s="2">
        <v>43879</v>
      </c>
      <c r="B29" s="3" t="s">
        <v>42</v>
      </c>
      <c r="C29" s="3" t="str">
        <f>IF($K$37=TRUE,"Frozen Foods","Frozen Food")</f>
        <v>Frozen Food</v>
      </c>
      <c r="D29" s="4">
        <v>70589</v>
      </c>
      <c r="E29" s="5">
        <v>1.1299999999999999</v>
      </c>
      <c r="F29" s="6">
        <v>161</v>
      </c>
      <c r="G29" s="6">
        <v>0</v>
      </c>
      <c r="I29" s="10" t="s">
        <v>57</v>
      </c>
      <c r="J29" s="20"/>
    </row>
    <row r="30" spans="1:10" x14ac:dyDescent="0.25">
      <c r="A30" s="2">
        <v>43879</v>
      </c>
      <c r="B30" s="3" t="s">
        <v>43</v>
      </c>
      <c r="C30" s="3" t="s">
        <v>30</v>
      </c>
      <c r="D30" s="4">
        <v>19576</v>
      </c>
      <c r="E30" s="5">
        <v>1.57</v>
      </c>
      <c r="F30" s="6">
        <v>61</v>
      </c>
      <c r="G30" s="6">
        <v>0</v>
      </c>
      <c r="I30" s="10" t="s">
        <v>19</v>
      </c>
      <c r="J30" s="20"/>
    </row>
    <row r="31" spans="1:10" x14ac:dyDescent="0.25">
      <c r="A31" s="2">
        <v>43882</v>
      </c>
      <c r="B31" s="3" t="s">
        <v>44</v>
      </c>
      <c r="C31" s="3" t="s">
        <v>15</v>
      </c>
      <c r="D31" s="4">
        <v>18822</v>
      </c>
      <c r="E31" s="5">
        <v>2.08</v>
      </c>
      <c r="F31" s="6">
        <v>122</v>
      </c>
      <c r="G31" s="6">
        <v>0</v>
      </c>
      <c r="I31" s="18" t="s">
        <v>128</v>
      </c>
      <c r="J31" s="19"/>
    </row>
    <row r="32" spans="1:10" x14ac:dyDescent="0.25">
      <c r="A32" s="2">
        <v>43882</v>
      </c>
      <c r="B32" s="3" t="s">
        <v>45</v>
      </c>
      <c r="C32" s="3" t="s">
        <v>9</v>
      </c>
      <c r="D32" s="4">
        <v>32573</v>
      </c>
      <c r="E32" s="5">
        <v>1.59</v>
      </c>
      <c r="F32" s="6">
        <v>175</v>
      </c>
      <c r="G32" s="6">
        <v>0</v>
      </c>
    </row>
    <row r="33" spans="1:7" x14ac:dyDescent="0.25">
      <c r="A33" s="2">
        <v>43886</v>
      </c>
      <c r="B33" s="3" t="s">
        <v>46</v>
      </c>
      <c r="C33" s="3" t="s">
        <v>19</v>
      </c>
      <c r="D33" s="4">
        <v>60399</v>
      </c>
      <c r="E33" s="5">
        <v>3.18</v>
      </c>
      <c r="F33" s="6">
        <v>164</v>
      </c>
      <c r="G33" s="6">
        <v>0</v>
      </c>
    </row>
    <row r="34" spans="1:7" x14ac:dyDescent="0.25">
      <c r="A34" s="2">
        <v>43886</v>
      </c>
      <c r="B34" s="3" t="s">
        <v>47</v>
      </c>
      <c r="C34" s="3" t="s">
        <v>21</v>
      </c>
      <c r="D34" s="4">
        <v>80961</v>
      </c>
      <c r="E34" s="5">
        <f>IF($K$36=TRUE,3.75,375)</f>
        <v>375</v>
      </c>
      <c r="F34" s="6">
        <v>55</v>
      </c>
      <c r="G34" s="6">
        <v>0</v>
      </c>
    </row>
    <row r="35" spans="1:7" x14ac:dyDescent="0.25">
      <c r="A35" s="2">
        <v>43890</v>
      </c>
      <c r="B35" s="3" t="s">
        <v>48</v>
      </c>
      <c r="C35" s="3" t="s">
        <v>21</v>
      </c>
      <c r="D35" s="4">
        <v>61238</v>
      </c>
      <c r="E35" s="5">
        <v>1.6</v>
      </c>
      <c r="F35" s="6">
        <v>100</v>
      </c>
      <c r="G35" s="6">
        <v>1</v>
      </c>
    </row>
    <row r="36" spans="1:7" x14ac:dyDescent="0.25">
      <c r="A36" s="2">
        <v>43890</v>
      </c>
      <c r="B36" s="3" t="s">
        <v>49</v>
      </c>
      <c r="C36" s="3" t="s">
        <v>30</v>
      </c>
      <c r="D36" s="4">
        <v>60639</v>
      </c>
      <c r="E36" s="5">
        <f>IF($K$33=TRUE,"",0)</f>
        <v>0</v>
      </c>
      <c r="F36" s="6">
        <v>98</v>
      </c>
      <c r="G36" s="6">
        <v>1</v>
      </c>
    </row>
    <row r="37" spans="1:7" x14ac:dyDescent="0.25">
      <c r="A37" s="2">
        <v>43890</v>
      </c>
      <c r="B37" s="3" t="s">
        <v>50</v>
      </c>
      <c r="C37" s="3" t="s">
        <v>17</v>
      </c>
      <c r="D37" s="4">
        <v>70889</v>
      </c>
      <c r="E37" s="5">
        <v>1.46</v>
      </c>
      <c r="F37" s="6">
        <v>191</v>
      </c>
      <c r="G37" s="6">
        <v>1</v>
      </c>
    </row>
    <row r="38" spans="1:7" x14ac:dyDescent="0.25">
      <c r="A38" s="2">
        <v>43890</v>
      </c>
      <c r="B38" s="3" t="s">
        <v>51</v>
      </c>
      <c r="C38" s="3" t="s">
        <v>21</v>
      </c>
      <c r="D38" s="4">
        <v>35725</v>
      </c>
      <c r="E38" s="5">
        <v>1.5</v>
      </c>
      <c r="F38" s="6">
        <v>134</v>
      </c>
      <c r="G38" s="6">
        <v>0</v>
      </c>
    </row>
    <row r="39" spans="1:7" x14ac:dyDescent="0.25">
      <c r="A39" s="2">
        <v>43890</v>
      </c>
      <c r="B39" s="3" t="s">
        <v>52</v>
      </c>
      <c r="C39" s="3" t="s">
        <v>11</v>
      </c>
      <c r="D39" s="4">
        <v>64871</v>
      </c>
      <c r="E39" s="5">
        <v>1.55</v>
      </c>
      <c r="F39" s="6">
        <v>149</v>
      </c>
      <c r="G39" s="6">
        <v>0</v>
      </c>
    </row>
    <row r="40" spans="1:7" x14ac:dyDescent="0.25">
      <c r="A40" s="2">
        <v>43890</v>
      </c>
      <c r="B40" s="3" t="s">
        <v>53</v>
      </c>
      <c r="C40" s="3" t="s">
        <v>17</v>
      </c>
      <c r="D40" s="4">
        <v>20667</v>
      </c>
      <c r="E40" s="5">
        <v>2.48</v>
      </c>
      <c r="F40" s="6">
        <v>88</v>
      </c>
      <c r="G40" s="6">
        <v>0</v>
      </c>
    </row>
    <row r="41" spans="1:7" x14ac:dyDescent="0.25">
      <c r="A41" s="2">
        <v>43895</v>
      </c>
      <c r="B41" s="3" t="s">
        <v>54</v>
      </c>
      <c r="C41" s="3" t="s">
        <v>19</v>
      </c>
      <c r="D41" s="4">
        <v>94663</v>
      </c>
      <c r="E41" s="5">
        <v>3.56</v>
      </c>
      <c r="F41" s="6">
        <v>114</v>
      </c>
      <c r="G41" s="6">
        <v>0</v>
      </c>
    </row>
    <row r="42" spans="1:7" x14ac:dyDescent="0.25">
      <c r="A42" s="2">
        <v>43895</v>
      </c>
      <c r="B42" s="3" t="s">
        <v>55</v>
      </c>
      <c r="C42" s="3" t="str">
        <f>IF($K$37=TRUE,"Fruits &amp; Vegetables","Fruits &amp; Vegtables")</f>
        <v>Fruits &amp; Vegtables</v>
      </c>
      <c r="D42" s="4">
        <v>83879</v>
      </c>
      <c r="E42" s="5">
        <v>1.9</v>
      </c>
      <c r="F42" s="6">
        <v>87</v>
      </c>
      <c r="G42" s="6">
        <v>0</v>
      </c>
    </row>
    <row r="43" spans="1:7" x14ac:dyDescent="0.25">
      <c r="A43" s="2">
        <v>43895</v>
      </c>
      <c r="B43" s="3" t="s">
        <v>56</v>
      </c>
      <c r="C43" s="3" t="s">
        <v>57</v>
      </c>
      <c r="D43" s="4">
        <v>92410</v>
      </c>
      <c r="E43" s="5">
        <v>2.14</v>
      </c>
      <c r="F43" s="6">
        <v>120</v>
      </c>
      <c r="G43" s="6">
        <v>0</v>
      </c>
    </row>
    <row r="44" spans="1:7" x14ac:dyDescent="0.25">
      <c r="A44" s="2">
        <v>43895</v>
      </c>
      <c r="B44" s="3" t="s">
        <v>58</v>
      </c>
      <c r="C44" s="3" t="s">
        <v>17</v>
      </c>
      <c r="D44" s="4">
        <v>37909</v>
      </c>
      <c r="E44" s="5">
        <v>1.31</v>
      </c>
      <c r="F44" s="6">
        <v>164</v>
      </c>
      <c r="G44" s="6">
        <v>0</v>
      </c>
    </row>
    <row r="45" spans="1:7" x14ac:dyDescent="0.25">
      <c r="A45" s="2">
        <v>43895</v>
      </c>
      <c r="B45" s="3" t="s">
        <v>59</v>
      </c>
      <c r="C45" s="3" t="s">
        <v>13</v>
      </c>
      <c r="D45" s="4">
        <v>50445</v>
      </c>
      <c r="E45" s="5">
        <v>3.26</v>
      </c>
      <c r="F45" s="6">
        <v>172</v>
      </c>
      <c r="G45" s="6">
        <v>0</v>
      </c>
    </row>
    <row r="46" spans="1:7" x14ac:dyDescent="0.25">
      <c r="A46" s="2">
        <v>43901</v>
      </c>
      <c r="B46" s="3" t="s">
        <v>60</v>
      </c>
      <c r="C46" s="3" t="s">
        <v>9</v>
      </c>
      <c r="D46" s="4">
        <v>34915</v>
      </c>
      <c r="E46" s="5">
        <v>2.98</v>
      </c>
      <c r="F46" s="6">
        <v>151</v>
      </c>
      <c r="G46" s="6">
        <v>0</v>
      </c>
    </row>
    <row r="47" spans="1:7" x14ac:dyDescent="0.25">
      <c r="A47" s="2">
        <v>43901</v>
      </c>
      <c r="B47" s="3" t="s">
        <v>61</v>
      </c>
      <c r="C47" s="3" t="s">
        <v>30</v>
      </c>
      <c r="D47" s="4">
        <v>20036</v>
      </c>
      <c r="E47" s="5">
        <v>1.31</v>
      </c>
      <c r="F47" s="6">
        <v>129</v>
      </c>
      <c r="G47" s="6">
        <v>0</v>
      </c>
    </row>
    <row r="48" spans="1:7" x14ac:dyDescent="0.25">
      <c r="A48" s="2">
        <v>43901</v>
      </c>
      <c r="B48" s="3" t="s">
        <v>62</v>
      </c>
      <c r="C48" s="3" t="s">
        <v>13</v>
      </c>
      <c r="D48" s="4">
        <v>28090</v>
      </c>
      <c r="E48" s="5">
        <v>3.64</v>
      </c>
      <c r="F48" s="6">
        <v>96</v>
      </c>
      <c r="G48" s="6">
        <v>0</v>
      </c>
    </row>
    <row r="49" spans="1:7" x14ac:dyDescent="0.25">
      <c r="A49" s="2">
        <v>43905</v>
      </c>
      <c r="B49" s="3" t="s">
        <v>63</v>
      </c>
      <c r="C49" s="3" t="s">
        <v>19</v>
      </c>
      <c r="D49" s="4">
        <v>11000</v>
      </c>
      <c r="E49" s="5">
        <v>2.93</v>
      </c>
      <c r="F49" s="6">
        <v>42</v>
      </c>
      <c r="G49" s="6">
        <v>0</v>
      </c>
    </row>
    <row r="50" spans="1:7" x14ac:dyDescent="0.25">
      <c r="A50" s="2">
        <v>43910</v>
      </c>
      <c r="B50" s="3" t="s">
        <v>64</v>
      </c>
      <c r="C50" s="3" t="s">
        <v>17</v>
      </c>
      <c r="D50" s="4">
        <v>52073</v>
      </c>
      <c r="E50" s="5">
        <v>1.31</v>
      </c>
      <c r="F50" s="6">
        <v>85</v>
      </c>
      <c r="G50" s="6">
        <v>0</v>
      </c>
    </row>
    <row r="51" spans="1:7" x14ac:dyDescent="0.25">
      <c r="A51" s="2">
        <v>43910</v>
      </c>
      <c r="B51" s="3" t="s">
        <v>65</v>
      </c>
      <c r="C51" s="3" t="s">
        <v>15</v>
      </c>
      <c r="D51" s="4">
        <v>36710</v>
      </c>
      <c r="E51" s="5">
        <v>3.51</v>
      </c>
      <c r="F51" s="6">
        <v>93</v>
      </c>
      <c r="G51" s="6">
        <v>0</v>
      </c>
    </row>
    <row r="52" spans="1:7" x14ac:dyDescent="0.25">
      <c r="A52" s="2">
        <v>43910</v>
      </c>
      <c r="B52" s="3" t="s">
        <v>66</v>
      </c>
      <c r="C52" s="3" t="s">
        <v>9</v>
      </c>
      <c r="D52" s="4">
        <v>69383</v>
      </c>
      <c r="E52" s="5">
        <v>1.46</v>
      </c>
      <c r="F52" s="6">
        <v>47</v>
      </c>
      <c r="G52" s="6">
        <v>1</v>
      </c>
    </row>
    <row r="53" spans="1:7" x14ac:dyDescent="0.25">
      <c r="A53" s="2">
        <v>43910</v>
      </c>
      <c r="B53" s="3" t="s">
        <v>67</v>
      </c>
      <c r="C53" s="3" t="s">
        <v>21</v>
      </c>
      <c r="D53" s="4">
        <v>88397</v>
      </c>
      <c r="E53" s="5">
        <f>IF($K$33=TRUE,"",0)</f>
        <v>0</v>
      </c>
      <c r="F53" s="6">
        <v>43</v>
      </c>
      <c r="G53" s="6">
        <v>0</v>
      </c>
    </row>
    <row r="54" spans="1:7" x14ac:dyDescent="0.25">
      <c r="A54" s="2">
        <v>43910</v>
      </c>
      <c r="B54" s="3" t="s">
        <v>68</v>
      </c>
      <c r="C54" s="3" t="s">
        <v>15</v>
      </c>
      <c r="D54" s="4">
        <v>97095</v>
      </c>
      <c r="E54" s="5">
        <v>3.51</v>
      </c>
      <c r="F54" s="6">
        <v>0</v>
      </c>
      <c r="G54" s="6">
        <v>0</v>
      </c>
    </row>
    <row r="55" spans="1:7" x14ac:dyDescent="0.25">
      <c r="A55" s="2">
        <v>43910</v>
      </c>
      <c r="B55" s="3" t="s">
        <v>69</v>
      </c>
      <c r="C55" s="3" t="s">
        <v>30</v>
      </c>
      <c r="D55" s="4">
        <v>45898</v>
      </c>
      <c r="E55" s="5">
        <v>1.66</v>
      </c>
      <c r="F55" s="6">
        <v>20</v>
      </c>
      <c r="G55" s="6">
        <v>0</v>
      </c>
    </row>
    <row r="56" spans="1:7" x14ac:dyDescent="0.25">
      <c r="A56" s="2">
        <v>43916</v>
      </c>
      <c r="B56" s="3" t="s">
        <v>70</v>
      </c>
      <c r="C56" s="3" t="s">
        <v>30</v>
      </c>
      <c r="D56" s="4">
        <v>49014</v>
      </c>
      <c r="E56" s="5">
        <v>1.71</v>
      </c>
      <c r="F56" s="6">
        <v>80</v>
      </c>
      <c r="G56" s="6">
        <v>0</v>
      </c>
    </row>
    <row r="57" spans="1:7" x14ac:dyDescent="0.25">
      <c r="A57" s="2">
        <v>43916</v>
      </c>
      <c r="B57" s="3" t="s">
        <v>71</v>
      </c>
      <c r="C57" s="3" t="s">
        <v>19</v>
      </c>
      <c r="D57" s="4">
        <v>28606</v>
      </c>
      <c r="E57" s="5">
        <v>2.91</v>
      </c>
      <c r="F57" s="6">
        <v>20</v>
      </c>
      <c r="G57" s="6">
        <v>0</v>
      </c>
    </row>
    <row r="58" spans="1:7" x14ac:dyDescent="0.25">
      <c r="A58" s="2">
        <v>43916</v>
      </c>
      <c r="B58" s="3" t="s">
        <v>72</v>
      </c>
      <c r="C58" s="3" t="s">
        <v>9</v>
      </c>
      <c r="D58" s="4">
        <v>45920</v>
      </c>
      <c r="E58" s="5">
        <v>1.71</v>
      </c>
      <c r="F58" s="6">
        <v>34</v>
      </c>
      <c r="G58" s="6">
        <v>0</v>
      </c>
    </row>
    <row r="59" spans="1:7" x14ac:dyDescent="0.25">
      <c r="A59" s="2">
        <v>43916</v>
      </c>
      <c r="B59" s="3" t="s">
        <v>73</v>
      </c>
      <c r="C59" s="3" t="s">
        <v>13</v>
      </c>
      <c r="D59" s="4">
        <v>14571</v>
      </c>
      <c r="E59" s="5">
        <v>2.96</v>
      </c>
      <c r="F59" s="6">
        <v>62</v>
      </c>
      <c r="G59" s="6">
        <v>0</v>
      </c>
    </row>
    <row r="60" spans="1:7" x14ac:dyDescent="0.25">
      <c r="A60" s="2">
        <v>43916</v>
      </c>
      <c r="B60" s="3" t="s">
        <v>74</v>
      </c>
      <c r="C60" s="3" t="s">
        <v>34</v>
      </c>
      <c r="D60" s="4">
        <v>62338</v>
      </c>
      <c r="E60" s="5">
        <v>1.7</v>
      </c>
      <c r="F60" s="6">
        <v>55</v>
      </c>
      <c r="G60" s="6">
        <v>0</v>
      </c>
    </row>
    <row r="61" spans="1:7" x14ac:dyDescent="0.25">
      <c r="A61" s="2">
        <v>43922</v>
      </c>
      <c r="B61" s="3" t="s">
        <v>75</v>
      </c>
      <c r="C61" s="3" t="s">
        <v>9</v>
      </c>
      <c r="D61" s="4">
        <v>95573</v>
      </c>
      <c r="E61" s="5">
        <v>1.58</v>
      </c>
      <c r="F61" s="6">
        <v>22</v>
      </c>
      <c r="G61" s="6">
        <v>0</v>
      </c>
    </row>
    <row r="62" spans="1:7" x14ac:dyDescent="0.25">
      <c r="A62" s="2">
        <v>43922</v>
      </c>
      <c r="B62" s="3" t="s">
        <v>76</v>
      </c>
      <c r="C62" s="3" t="s">
        <v>57</v>
      </c>
      <c r="D62" s="4">
        <v>80276</v>
      </c>
      <c r="E62" s="5">
        <v>2.96</v>
      </c>
      <c r="F62" s="6">
        <v>78</v>
      </c>
      <c r="G62" s="6">
        <v>0</v>
      </c>
    </row>
    <row r="63" spans="1:7" x14ac:dyDescent="0.25">
      <c r="A63" s="2">
        <v>43922</v>
      </c>
      <c r="B63" s="3" t="s">
        <v>77</v>
      </c>
      <c r="C63" s="3" t="s">
        <v>21</v>
      </c>
      <c r="D63" s="4">
        <v>73889</v>
      </c>
      <c r="E63" s="5">
        <v>2.21</v>
      </c>
      <c r="F63" s="6">
        <v>35</v>
      </c>
      <c r="G63" s="6">
        <v>1</v>
      </c>
    </row>
    <row r="64" spans="1:7" x14ac:dyDescent="0.25">
      <c r="A64" s="2">
        <v>43922</v>
      </c>
      <c r="B64" s="3" t="s">
        <v>78</v>
      </c>
      <c r="C64" s="3" t="s">
        <v>21</v>
      </c>
      <c r="D64" s="4">
        <v>21335</v>
      </c>
      <c r="E64" s="5">
        <v>3.83</v>
      </c>
      <c r="F64" s="6">
        <v>91</v>
      </c>
      <c r="G64" s="6">
        <v>0</v>
      </c>
    </row>
    <row r="65" spans="1:7" x14ac:dyDescent="0.25">
      <c r="A65" s="2">
        <v>43922</v>
      </c>
      <c r="B65" s="3" t="s">
        <v>79</v>
      </c>
      <c r="C65" s="3" t="s">
        <v>11</v>
      </c>
      <c r="D65" s="4">
        <v>51853</v>
      </c>
      <c r="E65" s="5">
        <v>1.59</v>
      </c>
      <c r="F65" s="6">
        <v>1</v>
      </c>
      <c r="G65" s="6">
        <v>0</v>
      </c>
    </row>
    <row r="66" spans="1:7" x14ac:dyDescent="0.25">
      <c r="A66" s="2">
        <v>43928</v>
      </c>
      <c r="B66" s="3" t="s">
        <v>80</v>
      </c>
      <c r="C66" s="3" t="s">
        <v>19</v>
      </c>
      <c r="D66" s="4">
        <v>26298</v>
      </c>
      <c r="E66" s="5">
        <v>2.64</v>
      </c>
      <c r="F66" s="6">
        <v>27</v>
      </c>
      <c r="G66" s="6">
        <v>0</v>
      </c>
    </row>
    <row r="67" spans="1:7" x14ac:dyDescent="0.25">
      <c r="A67" s="2">
        <v>43928</v>
      </c>
      <c r="B67" s="3" t="s">
        <v>81</v>
      </c>
      <c r="C67" s="3" t="s">
        <v>13</v>
      </c>
      <c r="D67" s="4">
        <v>29451</v>
      </c>
      <c r="E67" s="5">
        <v>2.19</v>
      </c>
      <c r="F67" s="6">
        <v>66</v>
      </c>
      <c r="G67" s="6">
        <v>0</v>
      </c>
    </row>
    <row r="68" spans="1:7" x14ac:dyDescent="0.25">
      <c r="A68" s="2">
        <v>43931</v>
      </c>
      <c r="B68" s="3" t="s">
        <v>82</v>
      </c>
      <c r="C68" s="3" t="s">
        <v>9</v>
      </c>
      <c r="D68" s="4">
        <v>71537</v>
      </c>
      <c r="E68" s="5">
        <v>2.4900000000000002</v>
      </c>
      <c r="F68" s="6">
        <v>46</v>
      </c>
      <c r="G68" s="6">
        <v>0</v>
      </c>
    </row>
    <row r="69" spans="1:7" x14ac:dyDescent="0.25">
      <c r="A69" s="2">
        <v>43931</v>
      </c>
      <c r="B69" s="3" t="s">
        <v>83</v>
      </c>
      <c r="C69" s="3" t="s">
        <v>11</v>
      </c>
      <c r="D69" s="4">
        <v>13119</v>
      </c>
      <c r="E69" s="5">
        <v>1.1299999999999999</v>
      </c>
      <c r="F69" s="6">
        <v>34</v>
      </c>
      <c r="G69" s="6">
        <v>0</v>
      </c>
    </row>
    <row r="70" spans="1:7" x14ac:dyDescent="0.25">
      <c r="A70" s="2">
        <v>43931</v>
      </c>
      <c r="B70" s="3" t="s">
        <v>84</v>
      </c>
      <c r="C70" s="3" t="s">
        <v>11</v>
      </c>
      <c r="D70" s="4">
        <v>16754</v>
      </c>
      <c r="E70" s="5">
        <v>2.2200000000000002</v>
      </c>
      <c r="F70" s="6">
        <v>30</v>
      </c>
      <c r="G70" s="6">
        <v>0</v>
      </c>
    </row>
    <row r="71" spans="1:7" x14ac:dyDescent="0.25">
      <c r="A71" s="2">
        <v>43931</v>
      </c>
      <c r="B71" s="3" t="s">
        <v>85</v>
      </c>
      <c r="C71" s="3" t="str">
        <f>IF($K$37=TRUE,"Canned Goods &amp; Soups","Canned Goods &amp; Soups ")</f>
        <v xml:space="preserve">Canned Goods &amp; Soups </v>
      </c>
      <c r="D71" s="4">
        <v>84230</v>
      </c>
      <c r="E71" s="5">
        <v>2.19</v>
      </c>
      <c r="F71" s="6">
        <v>35</v>
      </c>
      <c r="G71" s="6">
        <v>0</v>
      </c>
    </row>
    <row r="72" spans="1:7" x14ac:dyDescent="0.25">
      <c r="A72" s="2">
        <v>43931</v>
      </c>
      <c r="B72" s="3" t="s">
        <v>86</v>
      </c>
      <c r="C72" s="3" t="s">
        <v>19</v>
      </c>
      <c r="D72" s="4">
        <v>10074</v>
      </c>
      <c r="E72" s="5">
        <v>2.4900000000000002</v>
      </c>
      <c r="F72" s="6">
        <v>18</v>
      </c>
      <c r="G72" s="6">
        <v>0</v>
      </c>
    </row>
    <row r="73" spans="1:7" x14ac:dyDescent="0.25">
      <c r="A73" s="2">
        <v>43935</v>
      </c>
      <c r="B73" s="3" t="s">
        <v>87</v>
      </c>
      <c r="C73" s="3" t="s">
        <v>11</v>
      </c>
      <c r="D73" s="4">
        <v>28607</v>
      </c>
      <c r="E73" s="5">
        <v>2.99</v>
      </c>
      <c r="F73" s="6">
        <v>30</v>
      </c>
      <c r="G73" s="6">
        <v>0</v>
      </c>
    </row>
    <row r="74" spans="1:7" x14ac:dyDescent="0.25">
      <c r="A74" s="2">
        <v>43935</v>
      </c>
      <c r="B74" s="3" t="s">
        <v>88</v>
      </c>
      <c r="C74" s="3" t="s">
        <v>19</v>
      </c>
      <c r="D74" s="4">
        <v>67811</v>
      </c>
      <c r="E74" s="5">
        <v>2.35</v>
      </c>
      <c r="F74" s="6">
        <v>43</v>
      </c>
      <c r="G74" s="6">
        <v>0</v>
      </c>
    </row>
    <row r="75" spans="1:7" x14ac:dyDescent="0.25">
      <c r="A75" s="2">
        <v>43935</v>
      </c>
      <c r="B75" s="3" t="s">
        <v>89</v>
      </c>
      <c r="C75" s="3" t="s">
        <v>15</v>
      </c>
      <c r="D75" s="4">
        <v>98560</v>
      </c>
      <c r="E75" s="5">
        <v>3.17</v>
      </c>
      <c r="F75" s="6">
        <v>23</v>
      </c>
      <c r="G75" s="6">
        <v>0</v>
      </c>
    </row>
    <row r="76" spans="1:7" x14ac:dyDescent="0.25">
      <c r="A76" s="2">
        <v>43935</v>
      </c>
      <c r="B76" s="3" t="s">
        <v>90</v>
      </c>
      <c r="C76" s="3" t="s">
        <v>21</v>
      </c>
      <c r="D76" s="4">
        <v>96012</v>
      </c>
      <c r="E76" s="5">
        <v>1.67</v>
      </c>
      <c r="F76" s="6">
        <v>22</v>
      </c>
      <c r="G76" s="6">
        <v>0</v>
      </c>
    </row>
    <row r="77" spans="1:7" x14ac:dyDescent="0.25">
      <c r="A77" s="2">
        <v>43941</v>
      </c>
      <c r="B77" s="3" t="s">
        <v>91</v>
      </c>
      <c r="C77" s="3" t="s">
        <v>13</v>
      </c>
      <c r="D77" s="4">
        <v>61137</v>
      </c>
      <c r="E77" s="5">
        <v>2.78</v>
      </c>
      <c r="F77" s="6">
        <v>21</v>
      </c>
      <c r="G77" s="6">
        <v>0</v>
      </c>
    </row>
    <row r="78" spans="1:7" x14ac:dyDescent="0.25">
      <c r="A78" s="2">
        <v>43941</v>
      </c>
      <c r="B78" s="3" t="s">
        <v>92</v>
      </c>
      <c r="C78" s="3" t="s">
        <v>13</v>
      </c>
      <c r="D78" s="4">
        <v>55655</v>
      </c>
      <c r="E78" s="5">
        <v>2.2799999999999998</v>
      </c>
      <c r="F78" s="6">
        <v>35</v>
      </c>
      <c r="G78" s="6">
        <v>0</v>
      </c>
    </row>
    <row r="79" spans="1:7" x14ac:dyDescent="0.25">
      <c r="A79" s="2">
        <v>43941</v>
      </c>
      <c r="B79" s="3" t="s">
        <v>93</v>
      </c>
      <c r="C79" s="3" t="s">
        <v>57</v>
      </c>
      <c r="D79" s="4">
        <v>28279</v>
      </c>
      <c r="E79" s="5">
        <v>3.9500000000000006</v>
      </c>
      <c r="F79" s="6">
        <v>3</v>
      </c>
      <c r="G79" s="6">
        <v>0</v>
      </c>
    </row>
    <row r="80" spans="1:7" x14ac:dyDescent="0.25">
      <c r="A80" s="2">
        <v>43941</v>
      </c>
      <c r="B80" s="3" t="s">
        <v>94</v>
      </c>
      <c r="C80" s="3" t="s">
        <v>13</v>
      </c>
      <c r="D80" s="4">
        <v>74257</v>
      </c>
      <c r="E80" s="5">
        <v>1.89</v>
      </c>
      <c r="F80" s="6">
        <v>11</v>
      </c>
      <c r="G80" s="6">
        <v>0</v>
      </c>
    </row>
    <row r="81" spans="1:7" x14ac:dyDescent="0.25">
      <c r="A81" s="2">
        <v>43945</v>
      </c>
      <c r="B81" s="3" t="s">
        <v>95</v>
      </c>
      <c r="C81" s="3" t="s">
        <v>57</v>
      </c>
      <c r="D81" s="4">
        <v>68624</v>
      </c>
      <c r="E81" s="5">
        <v>2.23</v>
      </c>
      <c r="F81" s="6">
        <v>26</v>
      </c>
      <c r="G81" s="6">
        <v>0</v>
      </c>
    </row>
    <row r="82" spans="1:7" x14ac:dyDescent="0.25">
      <c r="A82" s="2">
        <v>43945</v>
      </c>
      <c r="B82" s="3" t="s">
        <v>96</v>
      </c>
      <c r="C82" s="3" t="s">
        <v>9</v>
      </c>
      <c r="D82" s="4">
        <v>34403</v>
      </c>
      <c r="E82" s="5">
        <v>2.4500000000000002</v>
      </c>
      <c r="F82" s="6">
        <v>37</v>
      </c>
      <c r="G82" s="6">
        <v>0</v>
      </c>
    </row>
    <row r="83" spans="1:7" x14ac:dyDescent="0.25">
      <c r="A83" s="2">
        <v>43945</v>
      </c>
      <c r="B83" s="3" t="s">
        <v>97</v>
      </c>
      <c r="C83" s="3" t="s">
        <v>34</v>
      </c>
      <c r="D83" s="4">
        <v>26928</v>
      </c>
      <c r="E83" s="5">
        <v>7.99</v>
      </c>
      <c r="F83" s="6">
        <v>1</v>
      </c>
      <c r="G83" s="6">
        <v>0</v>
      </c>
    </row>
    <row r="84" spans="1:7" x14ac:dyDescent="0.25">
      <c r="A84" s="2">
        <v>43945</v>
      </c>
      <c r="B84" s="3" t="s">
        <v>98</v>
      </c>
      <c r="C84" s="3" t="s">
        <v>11</v>
      </c>
      <c r="D84" s="4">
        <v>46227</v>
      </c>
      <c r="E84" s="5">
        <v>3.7</v>
      </c>
      <c r="F84" s="6">
        <v>26</v>
      </c>
      <c r="G84" s="6">
        <v>0</v>
      </c>
    </row>
    <row r="85" spans="1:7" x14ac:dyDescent="0.25">
      <c r="A85" s="2">
        <v>43945</v>
      </c>
      <c r="B85" s="3" t="s">
        <v>99</v>
      </c>
      <c r="C85" s="3" t="s">
        <v>57</v>
      </c>
      <c r="D85" s="4">
        <v>55577</v>
      </c>
      <c r="E85" s="5">
        <f>IF($K$33=TRUE,"",0)</f>
        <v>0</v>
      </c>
      <c r="F85" s="6">
        <v>33</v>
      </c>
      <c r="G85" s="6">
        <v>0</v>
      </c>
    </row>
    <row r="86" spans="1:7" x14ac:dyDescent="0.25">
      <c r="A86" s="2">
        <v>43949</v>
      </c>
      <c r="B86" s="3" t="s">
        <v>100</v>
      </c>
      <c r="C86" s="3" t="s">
        <v>30</v>
      </c>
      <c r="D86" s="4">
        <v>15330</v>
      </c>
      <c r="E86" s="5">
        <v>1.3</v>
      </c>
      <c r="F86" s="6">
        <v>23</v>
      </c>
      <c r="G86" s="6">
        <v>0</v>
      </c>
    </row>
    <row r="87" spans="1:7" x14ac:dyDescent="0.25">
      <c r="A87" s="2">
        <v>43949</v>
      </c>
      <c r="B87" s="3" t="s">
        <v>101</v>
      </c>
      <c r="C87" s="3" t="s">
        <v>9</v>
      </c>
      <c r="D87" s="4">
        <v>90404</v>
      </c>
      <c r="E87" s="5">
        <v>3.25</v>
      </c>
      <c r="F87" s="6">
        <v>27</v>
      </c>
      <c r="G87" s="6">
        <v>0</v>
      </c>
    </row>
    <row r="88" spans="1:7" x14ac:dyDescent="0.25">
      <c r="A88" s="2">
        <v>43949</v>
      </c>
      <c r="B88" s="3" t="s">
        <v>102</v>
      </c>
      <c r="C88" s="3" t="s">
        <v>15</v>
      </c>
      <c r="D88" s="4">
        <v>45463</v>
      </c>
      <c r="E88" s="5">
        <v>1.8</v>
      </c>
      <c r="F88" s="6">
        <v>32</v>
      </c>
      <c r="G88" s="6">
        <v>0</v>
      </c>
    </row>
    <row r="89" spans="1:7" x14ac:dyDescent="0.25">
      <c r="A89" s="6" t="str">
        <f>IF($K$34=TRUE,DATEVALUE("3-May-20"),"3-May-20")</f>
        <v>3-May-20</v>
      </c>
      <c r="B89" s="3" t="s">
        <v>103</v>
      </c>
      <c r="C89" s="3" t="s">
        <v>57</v>
      </c>
      <c r="D89" s="4">
        <v>84849</v>
      </c>
      <c r="E89" s="5">
        <v>2.1</v>
      </c>
      <c r="F89" s="6">
        <v>41</v>
      </c>
      <c r="G89" s="6">
        <v>1</v>
      </c>
    </row>
    <row r="90" spans="1:7" x14ac:dyDescent="0.25">
      <c r="A90" s="6" t="str">
        <f>IF($K$34=TRUE,DATEVALUE("3-May-20"),"3-May-20")</f>
        <v>3-May-20</v>
      </c>
      <c r="B90" s="3" t="s">
        <v>104</v>
      </c>
      <c r="C90" s="3" t="s">
        <v>11</v>
      </c>
      <c r="D90" s="4">
        <v>77862</v>
      </c>
      <c r="E90" s="5">
        <v>1.1299999999999999</v>
      </c>
      <c r="F90" s="6">
        <v>39</v>
      </c>
      <c r="G90" s="6">
        <v>1</v>
      </c>
    </row>
    <row r="91" spans="1:7" x14ac:dyDescent="0.25">
      <c r="A91" s="6" t="str">
        <f>IF($K$34=TRUE,DATEVALUE("6-May-20"),"6-May-20")</f>
        <v>6-May-20</v>
      </c>
      <c r="B91" s="3" t="s">
        <v>105</v>
      </c>
      <c r="C91" s="3" t="s">
        <v>19</v>
      </c>
      <c r="D91" s="4">
        <v>33595</v>
      </c>
      <c r="E91" s="5">
        <v>1.33</v>
      </c>
      <c r="F91" s="6">
        <v>25</v>
      </c>
      <c r="G91" s="6">
        <v>1</v>
      </c>
    </row>
    <row r="92" spans="1:7" x14ac:dyDescent="0.25">
      <c r="A92" s="6" t="str">
        <f>IF($K$34=TRUE,DATEVALUE("6-May-20"),"6-May-20")</f>
        <v>6-May-20</v>
      </c>
      <c r="B92" s="3" t="s">
        <v>106</v>
      </c>
      <c r="C92" s="3" t="s">
        <v>19</v>
      </c>
      <c r="D92" s="4">
        <v>39069</v>
      </c>
      <c r="E92" s="5">
        <v>1.64</v>
      </c>
      <c r="F92" s="6">
        <v>13</v>
      </c>
      <c r="G92" s="6">
        <v>0</v>
      </c>
    </row>
    <row r="93" spans="1:7" x14ac:dyDescent="0.25">
      <c r="A93" s="6" t="str">
        <f>IF($K$34=TRUE,DATEVALUE("9-May-20"),"9-May-20")</f>
        <v>9-May-20</v>
      </c>
      <c r="B93" s="3" t="s">
        <v>107</v>
      </c>
      <c r="C93" s="3" t="s">
        <v>13</v>
      </c>
      <c r="D93" s="4">
        <v>30689</v>
      </c>
      <c r="E93" s="5">
        <v>3.51</v>
      </c>
      <c r="F93" s="6">
        <v>39</v>
      </c>
      <c r="G93" s="6">
        <v>0</v>
      </c>
    </row>
    <row r="94" spans="1:7" x14ac:dyDescent="0.25">
      <c r="A94" s="6" t="str">
        <f>IF($K$34=TRUE,DATEVALUE("9-May-20"),"9-May-20")</f>
        <v>9-May-20</v>
      </c>
      <c r="B94" s="3" t="s">
        <v>108</v>
      </c>
      <c r="C94" s="3" t="s">
        <v>17</v>
      </c>
      <c r="D94" s="4">
        <v>49175</v>
      </c>
      <c r="E94" s="5">
        <v>2.4700000000000002</v>
      </c>
      <c r="F94" s="6">
        <v>37</v>
      </c>
      <c r="G94" s="6">
        <v>0</v>
      </c>
    </row>
    <row r="95" spans="1:7" x14ac:dyDescent="0.25">
      <c r="A95" s="6" t="str">
        <f>IF($K$34=TRUE,DATEVALUE("9-May-20"),"9-May-20")</f>
        <v>9-May-20</v>
      </c>
      <c r="B95" s="3" t="s">
        <v>109</v>
      </c>
      <c r="C95" s="3" t="s">
        <v>11</v>
      </c>
      <c r="D95" s="4">
        <v>68891</v>
      </c>
      <c r="E95" s="5">
        <v>2.1</v>
      </c>
      <c r="F95" s="6">
        <v>25</v>
      </c>
      <c r="G95" s="6">
        <v>0</v>
      </c>
    </row>
    <row r="96" spans="1:7" x14ac:dyDescent="0.25">
      <c r="A96" s="6" t="str">
        <f>IF($K$34=TRUE,DATEVALUE("14-May-20"),"14-May-20")</f>
        <v>14-May-20</v>
      </c>
      <c r="B96" s="3" t="s">
        <v>110</v>
      </c>
      <c r="C96" s="3" t="s">
        <v>9</v>
      </c>
      <c r="D96" s="4">
        <v>86442</v>
      </c>
      <c r="E96" s="5">
        <v>1.77</v>
      </c>
      <c r="F96" s="6">
        <v>13</v>
      </c>
      <c r="G96" s="6">
        <v>1</v>
      </c>
    </row>
    <row r="97" spans="1:7" x14ac:dyDescent="0.25">
      <c r="A97" s="6" t="str">
        <f>IF($K$34=TRUE,DATEVALUE("14-May-20"),"14-May-20")</f>
        <v>14-May-20</v>
      </c>
      <c r="B97" s="3" t="s">
        <v>111</v>
      </c>
      <c r="C97" s="3" t="s">
        <v>19</v>
      </c>
      <c r="D97" s="4">
        <v>26169</v>
      </c>
      <c r="E97" s="5">
        <v>3.46</v>
      </c>
      <c r="F97" s="6">
        <v>17</v>
      </c>
      <c r="G97" s="6">
        <v>1</v>
      </c>
    </row>
    <row r="98" spans="1:7" x14ac:dyDescent="0.25">
      <c r="A98" s="6" t="str">
        <f>IF($K$34=TRUE,DATEVALUE("14-May-20"),"14-May-20")</f>
        <v>14-May-20</v>
      </c>
      <c r="B98" s="3" t="s">
        <v>112</v>
      </c>
      <c r="C98" s="3" t="s">
        <v>9</v>
      </c>
      <c r="D98" s="4">
        <v>67869</v>
      </c>
      <c r="E98" s="5">
        <f>IF($K$33=TRUE,"",0)</f>
        <v>0</v>
      </c>
      <c r="F98" s="6">
        <v>9</v>
      </c>
      <c r="G98" s="6">
        <v>0</v>
      </c>
    </row>
    <row r="99" spans="1:7" x14ac:dyDescent="0.25">
      <c r="A99" s="6" t="str">
        <f>IF($K$34=TRUE,DATEVALUE("20-May-20"),"20-May-20")</f>
        <v>20-May-20</v>
      </c>
      <c r="B99" s="3" t="s">
        <v>113</v>
      </c>
      <c r="C99" s="3" t="s">
        <v>17</v>
      </c>
      <c r="D99" s="4">
        <v>28159</v>
      </c>
      <c r="E99" s="5">
        <v>2.12</v>
      </c>
      <c r="F99" s="6">
        <v>12</v>
      </c>
      <c r="G99" s="6">
        <v>0</v>
      </c>
    </row>
    <row r="100" spans="1:7" x14ac:dyDescent="0.25">
      <c r="A100" s="6" t="str">
        <f>IF($K$34=TRUE,DATEVALUE("20-May-20"),"20-May-20")</f>
        <v>20-May-20</v>
      </c>
      <c r="B100" s="3" t="s">
        <v>114</v>
      </c>
      <c r="C100" s="3" t="s">
        <v>15</v>
      </c>
      <c r="D100" s="4">
        <v>32527</v>
      </c>
      <c r="E100" s="5">
        <v>1.49</v>
      </c>
      <c r="F100" s="6">
        <v>8</v>
      </c>
      <c r="G100" s="6">
        <v>0</v>
      </c>
    </row>
    <row r="101" spans="1:7" x14ac:dyDescent="0.25">
      <c r="A101" s="6" t="str">
        <f>IF($K$34=TRUE,DATEVALUE("24-May-20"),"24-May-20")</f>
        <v>24-May-20</v>
      </c>
      <c r="B101" s="3" t="s">
        <v>115</v>
      </c>
      <c r="C101" s="3" t="s">
        <v>9</v>
      </c>
      <c r="D101" s="4">
        <v>79724</v>
      </c>
      <c r="E101" s="5">
        <v>2.4900000000000002</v>
      </c>
      <c r="F101" s="6">
        <v>3</v>
      </c>
      <c r="G101" s="6">
        <v>0</v>
      </c>
    </row>
    <row r="102" spans="1:7" x14ac:dyDescent="0.25">
      <c r="A102" s="6" t="str">
        <f>IF($K$34=TRUE,DATEVALUE("30-May-20"),"30-May-20")</f>
        <v>30-May-20</v>
      </c>
      <c r="B102" s="3" t="s">
        <v>116</v>
      </c>
      <c r="C102" s="3" t="s">
        <v>9</v>
      </c>
      <c r="D102" s="4">
        <v>19405</v>
      </c>
      <c r="E102" s="5">
        <v>2.97</v>
      </c>
      <c r="F102" s="6">
        <v>5</v>
      </c>
      <c r="G102" s="6">
        <v>0</v>
      </c>
    </row>
    <row r="103" spans="1:7" x14ac:dyDescent="0.25">
      <c r="A103" s="6" t="str">
        <f>IF($K$34=TRUE,DATEVALUE("30-May-20"),"30-May-20")</f>
        <v>30-May-20</v>
      </c>
      <c r="B103" s="3" t="s">
        <v>117</v>
      </c>
      <c r="C103" s="3" t="s">
        <v>11</v>
      </c>
      <c r="D103" s="4">
        <v>86045</v>
      </c>
      <c r="E103" s="5">
        <v>1.17</v>
      </c>
      <c r="F103" s="6">
        <v>2</v>
      </c>
      <c r="G103" s="6">
        <v>0</v>
      </c>
    </row>
  </sheetData>
  <mergeCells count="3">
    <mergeCell ref="A2:C2"/>
    <mergeCell ref="I5:J6"/>
    <mergeCell ref="I20:J20"/>
  </mergeCells>
  <conditionalFormatting sqref="A89:A103">
    <cfRule type="expression" dxfId="9" priority="5">
      <formula>$K$34=TRUE</formula>
    </cfRule>
    <cfRule type="expression" dxfId="8" priority="6">
      <formula>$J$31=TRUE</formula>
    </cfRule>
  </conditionalFormatting>
  <conditionalFormatting sqref="C24 C29 C42 C71">
    <cfRule type="expression" dxfId="7" priority="4">
      <formula>$K$37=TRUE</formula>
    </cfRule>
    <cfRule type="expression" dxfId="6" priority="10">
      <formula>$J$31=TRUE</formula>
    </cfRule>
  </conditionalFormatting>
  <conditionalFormatting sqref="D4:D103">
    <cfRule type="expression" dxfId="5" priority="7">
      <formula>$K$35=TRUE</formula>
    </cfRule>
    <cfRule type="expression" dxfId="4" priority="8">
      <formula>$J$31=TRUE</formula>
    </cfRule>
  </conditionalFormatting>
  <conditionalFormatting sqref="E11 E19 E24:E25 E36 E53 E85 E98">
    <cfRule type="expression" dxfId="3" priority="1">
      <formula>$K$33=TRUE</formula>
    </cfRule>
    <cfRule type="expression" dxfId="2" priority="9">
      <formula>$J$31=TRUE</formula>
    </cfRule>
  </conditionalFormatting>
  <conditionalFormatting sqref="E34">
    <cfRule type="expression" dxfId="1" priority="2">
      <formula>$K$36=TRUE</formula>
    </cfRule>
    <cfRule type="expression" dxfId="0" priority="3">
      <formula>$J$31=TRUE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Moshik Chen</dc:creator>
  <cp:lastModifiedBy>Moshik Chen</cp:lastModifiedBy>
  <dcterms:created xsi:type="dcterms:W3CDTF">2024-02-15T09:29:47Z</dcterms:created>
  <dcterms:modified xsi:type="dcterms:W3CDTF">2024-11-11T17:18:36Z</dcterms:modified>
</cp:coreProperties>
</file>